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iergiorgio\Desktop\"/>
    </mc:Choice>
  </mc:AlternateContent>
  <xr:revisionPtr revIDLastSave="0" documentId="13_ncr:1_{E40AFE04-EA7E-45A3-80E4-6FEB983F04EB}" xr6:coauthVersionLast="47" xr6:coauthVersionMax="47" xr10:uidLastSave="{00000000-0000-0000-0000-000000000000}"/>
  <bookViews>
    <workbookView xWindow="-120" yWindow="-120" windowWidth="29040" windowHeight="15840" xr2:uid="{EDB2C74B-64DA-4817-B9A3-69B4190CB95D}"/>
  </bookViews>
  <sheets>
    <sheet name="Foglio1" sheetId="1" r:id="rId1"/>
  </sheets>
  <definedNames>
    <definedName name="_xlnm.Print_Area" localSheetId="0">Foglio1!$A$1:$F$44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7" i="1"/>
  <c r="E30" i="1"/>
  <c r="E38" i="1" s="1"/>
  <c r="E29" i="1"/>
  <c r="E19" i="1"/>
  <c r="E21" i="1" s="1"/>
  <c r="E23" i="1" l="1"/>
  <c r="E22" i="1"/>
  <c r="E31" i="1" l="1"/>
  <c r="E32" i="1" s="1"/>
  <c r="E39" i="1"/>
  <c r="E40" i="1" s="1"/>
  <c r="E42" i="1" s="1"/>
  <c r="E34" i="1" l="1"/>
  <c r="E44" i="1" s="1"/>
</calcChain>
</file>

<file path=xl/sharedStrings.xml><?xml version="1.0" encoding="utf-8"?>
<sst xmlns="http://schemas.openxmlformats.org/spreadsheetml/2006/main" count="29" uniqueCount="23">
  <si>
    <t>a cura di Piergiorgio Ripa - dottore commercialista  -  www.studioripa.it</t>
  </si>
  <si>
    <t>Capitale Sociale</t>
  </si>
  <si>
    <t>Quota Socio da Rivalutare</t>
  </si>
  <si>
    <t>Valore dell'Azienda risultante dalla Perizia</t>
  </si>
  <si>
    <t>Valore di Cessione dell'Azienda</t>
  </si>
  <si>
    <t>Imposta Sostitutiva - aliquota % prevista normativamente</t>
  </si>
  <si>
    <t>Inserire nelle celle di colore giallo con caratteri di colore rosso, i dati di Input richiesti.</t>
  </si>
  <si>
    <t>Imposta Sostitutiva dovuta per la Rivalutazione quota (codice 8055)</t>
  </si>
  <si>
    <t>A. IN CASO LA QUOTA DI PARTECIPAZIONE VENGA RIVALUTATA:</t>
  </si>
  <si>
    <t>Costo d'acquisto rideterminato come da perizia (A)</t>
  </si>
  <si>
    <t>Valore di cessione della quota di partecipazione (B)</t>
  </si>
  <si>
    <t>Plusvalenza  =  (B) - (A)</t>
  </si>
  <si>
    <t>Imposta dovuta in dichiarazione del 26%  (a)</t>
  </si>
  <si>
    <t>Imposta sostitutiva 16% su intero valore  (b)</t>
  </si>
  <si>
    <t>TOTALE ONERE FISCALE  =  (a) + (b)</t>
  </si>
  <si>
    <t>RISPARMIO FISCALE da RIVALUTAZIONE QUOTA</t>
  </si>
  <si>
    <r>
      <t xml:space="preserve">B. IN CASO LA QUOTA DI PARTECIPAZIONE </t>
    </r>
    <r>
      <rPr>
        <b/>
        <u/>
        <sz val="12"/>
        <color rgb="FFFF0000"/>
        <rFont val="Calibri"/>
        <family val="2"/>
        <scheme val="minor"/>
      </rPr>
      <t>NON</t>
    </r>
    <r>
      <rPr>
        <b/>
        <sz val="12"/>
        <color theme="1"/>
        <rFont val="Calibri"/>
        <family val="2"/>
        <scheme val="minor"/>
      </rPr>
      <t xml:space="preserve"> VENGA RIVALUTATA:</t>
    </r>
  </si>
  <si>
    <t>CALCOLO ALTERNATIVO DI CONVENIENZA DELLA RIVALUTAZIONE</t>
  </si>
  <si>
    <t>RIVALUTAZIONE QUOTE 2024 - CALCOLO CONVENIENZA</t>
  </si>
  <si>
    <t>(piergiorgio.ripa@studioripa.it) - versione aggiornata disponibile dal 13/01/2024)</t>
  </si>
  <si>
    <r>
      <rPr>
        <b/>
        <i/>
        <sz val="10"/>
        <color rgb="FF000080"/>
        <rFont val="Calibri"/>
        <family val="2"/>
        <scheme val="minor"/>
      </rPr>
      <t xml:space="preserve">1.a rata </t>
    </r>
    <r>
      <rPr>
        <i/>
        <sz val="10"/>
        <color indexed="18"/>
        <rFont val="Calibri"/>
        <family val="2"/>
        <scheme val="minor"/>
      </rPr>
      <t>- scad. 30/06/2024</t>
    </r>
  </si>
  <si>
    <r>
      <rPr>
        <b/>
        <i/>
        <sz val="10"/>
        <color rgb="FF000080"/>
        <rFont val="Calibri"/>
        <family val="2"/>
        <scheme val="minor"/>
      </rPr>
      <t xml:space="preserve">2.a rata </t>
    </r>
    <r>
      <rPr>
        <i/>
        <sz val="10"/>
        <color indexed="18"/>
        <rFont val="Calibri"/>
        <family val="2"/>
        <scheme val="minor"/>
      </rPr>
      <t>- scad. 30/06/2025 (compresi interessi 3%)</t>
    </r>
  </si>
  <si>
    <r>
      <rPr>
        <b/>
        <i/>
        <sz val="10"/>
        <color rgb="FF000080"/>
        <rFont val="Calibri"/>
        <family val="2"/>
        <scheme val="minor"/>
      </rPr>
      <t>3.a rata</t>
    </r>
    <r>
      <rPr>
        <i/>
        <sz val="10"/>
        <color indexed="18"/>
        <rFont val="Calibri"/>
        <family val="2"/>
        <scheme val="minor"/>
      </rPr>
      <t xml:space="preserve"> - scad. 30/06/2026 (compresi interessi 6%)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</si>
</sst>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color indexed="1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18"/>
      <name val="Calibri"/>
      <family val="2"/>
      <scheme val="minor"/>
    </font>
    <font>
      <b/>
      <i/>
      <sz val="10"/>
      <color rgb="FF00008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9"/>
      </left>
      <right/>
      <top style="double">
        <color indexed="9"/>
      </top>
      <bottom style="double">
        <color indexed="9"/>
      </bottom>
      <diagonal/>
    </border>
    <border>
      <left/>
      <right/>
      <top style="double">
        <color indexed="9"/>
      </top>
      <bottom style="double">
        <color indexed="9"/>
      </bottom>
      <diagonal/>
    </border>
    <border>
      <left/>
      <right/>
      <top style="double">
        <color indexed="9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4" fontId="2" fillId="3" borderId="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10" fontId="2" fillId="3" borderId="7" xfId="0" applyNumberFormat="1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" fontId="16" fillId="4" borderId="8" xfId="0" applyNumberFormat="1" applyFont="1" applyFill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vertical="center"/>
      <protection hidden="1"/>
    </xf>
    <xf numFmtId="1" fontId="17" fillId="0" borderId="9" xfId="0" applyNumberFormat="1" applyFont="1" applyBorder="1" applyAlignment="1" applyProtection="1">
      <alignment vertical="center"/>
      <protection hidden="1"/>
    </xf>
    <xf numFmtId="4" fontId="18" fillId="6" borderId="8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4" fontId="23" fillId="0" borderId="0" xfId="0" applyNumberFormat="1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4" fontId="24" fillId="0" borderId="2" xfId="0" applyNumberFormat="1" applyFont="1" applyBorder="1" applyAlignment="1" applyProtection="1">
      <alignment horizontal="right" vertical="center"/>
      <protection hidden="1"/>
    </xf>
    <xf numFmtId="4" fontId="24" fillId="0" borderId="9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4" fontId="23" fillId="0" borderId="1" xfId="0" applyNumberFormat="1" applyFont="1" applyBorder="1" applyAlignment="1" applyProtection="1">
      <alignment horizontal="right" vertical="center"/>
      <protection hidden="1"/>
    </xf>
    <xf numFmtId="4" fontId="24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6" fillId="4" borderId="8" xfId="0" applyFont="1" applyFill="1" applyBorder="1" applyAlignment="1" applyProtection="1">
      <alignment vertical="center"/>
      <protection hidden="1"/>
    </xf>
    <xf numFmtId="0" fontId="18" fillId="6" borderId="8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1" fillId="5" borderId="10" xfId="0" applyFont="1" applyFill="1" applyBorder="1" applyAlignment="1" applyProtection="1">
      <alignment horizontal="center" vertical="center"/>
      <protection hidden="1"/>
    </xf>
    <xf numFmtId="0" fontId="21" fillId="5" borderId="9" xfId="0" applyFont="1" applyFill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16" fillId="4" borderId="8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FFFA0-9C84-4989-BC96-97486BEC7F4E}">
  <dimension ref="A1:G55"/>
  <sheetViews>
    <sheetView tabSelected="1" workbookViewId="0">
      <selection activeCell="K12" sqref="K12"/>
    </sheetView>
  </sheetViews>
  <sheetFormatPr defaultRowHeight="15.75" x14ac:dyDescent="0.25"/>
  <cols>
    <col min="1" max="1" width="0.140625" style="1" customWidth="1"/>
    <col min="2" max="2" width="55.7109375" style="1" customWidth="1"/>
    <col min="3" max="4" width="5.7109375" style="1" customWidth="1"/>
    <col min="5" max="5" width="15.7109375" style="1" customWidth="1"/>
    <col min="6" max="6" width="0.140625" style="1" customWidth="1"/>
    <col min="7" max="16384" width="9.140625" style="1"/>
  </cols>
  <sheetData>
    <row r="1" spans="1:7" s="13" customFormat="1" ht="28.5" customHeight="1" thickTop="1" thickBot="1" x14ac:dyDescent="0.3">
      <c r="A1" s="32" t="s">
        <v>18</v>
      </c>
      <c r="B1" s="33"/>
      <c r="C1" s="33"/>
      <c r="D1" s="33"/>
      <c r="E1" s="33"/>
      <c r="F1" s="33"/>
      <c r="G1" s="14"/>
    </row>
    <row r="2" spans="1:7" s="13" customFormat="1" ht="16.5" thickTop="1" thickBot="1" x14ac:dyDescent="0.3">
      <c r="A2" s="34" t="s">
        <v>0</v>
      </c>
      <c r="B2" s="35"/>
      <c r="C2" s="35"/>
      <c r="D2" s="35"/>
      <c r="E2" s="35"/>
      <c r="F2" s="35"/>
      <c r="G2" s="15"/>
    </row>
    <row r="3" spans="1:7" s="13" customFormat="1" thickTop="1" x14ac:dyDescent="0.25">
      <c r="A3" s="36" t="s">
        <v>19</v>
      </c>
      <c r="B3" s="37"/>
      <c r="C3" s="37"/>
      <c r="D3" s="37"/>
      <c r="E3" s="37"/>
      <c r="F3" s="37"/>
      <c r="G3" s="16"/>
    </row>
    <row r="4" spans="1:7" s="13" customFormat="1" ht="3.95" customHeight="1" x14ac:dyDescent="0.25">
      <c r="A4" s="7"/>
      <c r="B4" s="7"/>
      <c r="C4" s="7"/>
      <c r="D4" s="7"/>
      <c r="E4" s="7"/>
      <c r="F4" s="7"/>
    </row>
    <row r="5" spans="1:7" s="13" customFormat="1" ht="15" x14ac:dyDescent="0.25">
      <c r="A5" s="7"/>
      <c r="B5" s="17" t="s">
        <v>6</v>
      </c>
      <c r="C5" s="18"/>
      <c r="D5" s="18"/>
      <c r="E5" s="18"/>
      <c r="F5" s="18"/>
      <c r="G5" s="14"/>
    </row>
    <row r="6" spans="1:7" s="13" customFormat="1" ht="12" customHeight="1" x14ac:dyDescent="0.25">
      <c r="A6" s="7"/>
      <c r="B6" s="19"/>
      <c r="C6" s="7"/>
      <c r="D6" s="7"/>
      <c r="E6" s="7"/>
      <c r="F6" s="7"/>
    </row>
    <row r="7" spans="1:7" s="13" customFormat="1" ht="6" customHeight="1" x14ac:dyDescent="0.25">
      <c r="A7" s="7"/>
      <c r="B7" s="7"/>
      <c r="C7" s="7"/>
      <c r="D7" s="7"/>
      <c r="E7" s="7"/>
      <c r="F7" s="7"/>
    </row>
    <row r="8" spans="1:7" s="13" customFormat="1" ht="15" customHeight="1" x14ac:dyDescent="0.25">
      <c r="A8" s="7"/>
      <c r="B8" s="38" t="s">
        <v>1</v>
      </c>
      <c r="C8" s="38"/>
      <c r="D8" s="38"/>
      <c r="E8" s="3">
        <v>10000</v>
      </c>
      <c r="F8" s="7"/>
    </row>
    <row r="9" spans="1:7" s="13" customFormat="1" ht="6.95" customHeight="1" x14ac:dyDescent="0.25">
      <c r="A9" s="7"/>
      <c r="B9" s="4"/>
      <c r="C9" s="4"/>
      <c r="D9" s="4"/>
      <c r="E9" s="4"/>
      <c r="F9" s="7"/>
    </row>
    <row r="10" spans="1:7" s="13" customFormat="1" ht="18" customHeight="1" x14ac:dyDescent="0.25">
      <c r="A10" s="7"/>
      <c r="B10" s="38" t="s">
        <v>2</v>
      </c>
      <c r="C10" s="38"/>
      <c r="D10" s="38"/>
      <c r="E10" s="5">
        <v>0.5</v>
      </c>
      <c r="F10" s="7"/>
    </row>
    <row r="11" spans="1:7" s="13" customFormat="1" ht="6.95" customHeight="1" x14ac:dyDescent="0.25">
      <c r="A11" s="7"/>
      <c r="B11" s="4"/>
      <c r="C11" s="4"/>
      <c r="D11" s="4"/>
      <c r="E11" s="6"/>
      <c r="F11" s="7"/>
    </row>
    <row r="12" spans="1:7" s="13" customFormat="1" ht="18" customHeight="1" x14ac:dyDescent="0.25">
      <c r="A12" s="7"/>
      <c r="B12" s="38" t="s">
        <v>3</v>
      </c>
      <c r="C12" s="38"/>
      <c r="D12" s="38"/>
      <c r="E12" s="3">
        <v>300000</v>
      </c>
      <c r="F12" s="7"/>
    </row>
    <row r="13" spans="1:7" s="13" customFormat="1" ht="6.95" customHeight="1" x14ac:dyDescent="0.25">
      <c r="A13" s="7"/>
      <c r="B13" s="4"/>
      <c r="C13" s="4"/>
      <c r="D13" s="4"/>
      <c r="E13" s="6"/>
      <c r="F13" s="7"/>
    </row>
    <row r="14" spans="1:7" s="13" customFormat="1" ht="18" customHeight="1" x14ac:dyDescent="0.25">
      <c r="A14" s="7"/>
      <c r="B14" s="38" t="s">
        <v>4</v>
      </c>
      <c r="C14" s="38"/>
      <c r="D14" s="38"/>
      <c r="E14" s="3">
        <v>500000</v>
      </c>
      <c r="F14" s="7"/>
      <c r="G14" s="14"/>
    </row>
    <row r="15" spans="1:7" s="13" customFormat="1" ht="6.95" customHeight="1" x14ac:dyDescent="0.25">
      <c r="A15" s="7"/>
      <c r="B15" s="7"/>
      <c r="C15" s="7"/>
      <c r="D15" s="7"/>
      <c r="E15" s="7"/>
      <c r="F15" s="7"/>
    </row>
    <row r="16" spans="1:7" s="13" customFormat="1" ht="18" customHeight="1" x14ac:dyDescent="0.25">
      <c r="A16" s="7"/>
      <c r="B16" s="38" t="s">
        <v>5</v>
      </c>
      <c r="C16" s="38"/>
      <c r="D16" s="38"/>
      <c r="E16" s="5">
        <v>0.16</v>
      </c>
      <c r="F16" s="7"/>
      <c r="G16" s="14"/>
    </row>
    <row r="17" spans="1:6" s="13" customFormat="1" ht="6.95" customHeight="1" x14ac:dyDescent="0.25">
      <c r="A17" s="7"/>
      <c r="B17" s="7"/>
      <c r="C17" s="7"/>
      <c r="D17" s="7"/>
      <c r="E17" s="7"/>
      <c r="F17" s="7"/>
    </row>
    <row r="18" spans="1:6" s="13" customFormat="1" ht="9.9499999999999993" customHeight="1" x14ac:dyDescent="0.25">
      <c r="A18" s="7"/>
      <c r="B18" s="41"/>
      <c r="C18" s="41"/>
      <c r="D18" s="41"/>
      <c r="E18" s="7"/>
      <c r="F18" s="7"/>
    </row>
    <row r="19" spans="1:6" s="13" customFormat="1" ht="18" customHeight="1" x14ac:dyDescent="0.25">
      <c r="A19" s="7"/>
      <c r="B19" s="39" t="s">
        <v>7</v>
      </c>
      <c r="C19" s="39"/>
      <c r="D19" s="39"/>
      <c r="E19" s="8">
        <f>(E12*E10)*E16</f>
        <v>24000</v>
      </c>
      <c r="F19" s="7"/>
    </row>
    <row r="20" spans="1:6" s="13" customFormat="1" ht="6.95" customHeight="1" x14ac:dyDescent="0.25">
      <c r="A20" s="7"/>
      <c r="B20" s="9"/>
      <c r="C20" s="9"/>
      <c r="D20" s="9"/>
      <c r="E20" s="10"/>
      <c r="F20" s="7"/>
    </row>
    <row r="21" spans="1:6" s="13" customFormat="1" ht="18" customHeight="1" x14ac:dyDescent="0.25">
      <c r="A21" s="7"/>
      <c r="B21" s="40" t="s">
        <v>20</v>
      </c>
      <c r="C21" s="40"/>
      <c r="D21" s="40"/>
      <c r="E21" s="11">
        <f>E19/3</f>
        <v>8000</v>
      </c>
      <c r="F21" s="7"/>
    </row>
    <row r="22" spans="1:6" s="13" customFormat="1" ht="18" customHeight="1" x14ac:dyDescent="0.25">
      <c r="A22" s="7"/>
      <c r="B22" s="40" t="s">
        <v>21</v>
      </c>
      <c r="C22" s="40"/>
      <c r="D22" s="40"/>
      <c r="E22" s="11">
        <f>E21+(E21*0.03)</f>
        <v>8240</v>
      </c>
      <c r="F22" s="7"/>
    </row>
    <row r="23" spans="1:6" s="13" customFormat="1" ht="18" customHeight="1" x14ac:dyDescent="0.25">
      <c r="A23" s="7"/>
      <c r="B23" s="40" t="s">
        <v>22</v>
      </c>
      <c r="C23" s="40"/>
      <c r="D23" s="40"/>
      <c r="E23" s="11">
        <f>E21+(E21*0.06)</f>
        <v>8480</v>
      </c>
      <c r="F23" s="7"/>
    </row>
    <row r="24" spans="1:6" s="2" customFormat="1" x14ac:dyDescent="0.25">
      <c r="B24" s="20"/>
      <c r="C24" s="20"/>
      <c r="D24" s="20"/>
      <c r="E24" s="20"/>
    </row>
    <row r="25" spans="1:6" s="2" customFormat="1" x14ac:dyDescent="0.25">
      <c r="B25" s="20"/>
      <c r="C25" s="20"/>
      <c r="D25" s="20"/>
      <c r="E25" s="20"/>
    </row>
    <row r="26" spans="1:6" s="13" customFormat="1" ht="24" customHeight="1" x14ac:dyDescent="0.25">
      <c r="A26" s="7"/>
      <c r="B26" s="42" t="s">
        <v>17</v>
      </c>
      <c r="C26" s="43"/>
      <c r="D26" s="43"/>
      <c r="E26" s="44"/>
      <c r="F26" s="7"/>
    </row>
    <row r="27" spans="1:6" s="2" customFormat="1" x14ac:dyDescent="0.25">
      <c r="B27" s="20"/>
      <c r="C27" s="20"/>
      <c r="D27" s="20"/>
      <c r="E27" s="20"/>
    </row>
    <row r="28" spans="1:6" s="2" customFormat="1" ht="20.100000000000001" customHeight="1" x14ac:dyDescent="0.25">
      <c r="B28" s="46" t="s">
        <v>8</v>
      </c>
      <c r="C28" s="47"/>
      <c r="D28" s="47"/>
      <c r="E28" s="47"/>
    </row>
    <row r="29" spans="1:6" s="12" customFormat="1" ht="20.100000000000001" customHeight="1" x14ac:dyDescent="0.25">
      <c r="B29" s="21" t="s">
        <v>9</v>
      </c>
      <c r="C29" s="21"/>
      <c r="D29" s="21"/>
      <c r="E29" s="22">
        <f>E12*E10</f>
        <v>150000</v>
      </c>
    </row>
    <row r="30" spans="1:6" s="12" customFormat="1" ht="20.100000000000001" customHeight="1" x14ac:dyDescent="0.25">
      <c r="B30" s="21" t="s">
        <v>10</v>
      </c>
      <c r="C30" s="21"/>
      <c r="D30" s="21"/>
      <c r="E30" s="22">
        <f>E14*E10</f>
        <v>250000</v>
      </c>
    </row>
    <row r="31" spans="1:6" s="12" customFormat="1" ht="23.1" customHeight="1" x14ac:dyDescent="0.25">
      <c r="B31" s="23" t="s">
        <v>11</v>
      </c>
      <c r="C31" s="24"/>
      <c r="D31" s="25"/>
      <c r="E31" s="26">
        <f>E30-E29</f>
        <v>100000</v>
      </c>
    </row>
    <row r="32" spans="1:6" s="12" customFormat="1" ht="20.100000000000001" customHeight="1" x14ac:dyDescent="0.25">
      <c r="B32" s="21" t="s">
        <v>12</v>
      </c>
      <c r="C32" s="21"/>
      <c r="D32" s="21"/>
      <c r="E32" s="22">
        <f>IF(E31&gt;0,E31*26/100,0)</f>
        <v>26000</v>
      </c>
    </row>
    <row r="33" spans="2:5" s="12" customFormat="1" ht="20.100000000000001" customHeight="1" x14ac:dyDescent="0.25">
      <c r="B33" s="21" t="s">
        <v>13</v>
      </c>
      <c r="C33" s="21"/>
      <c r="D33" s="21"/>
      <c r="E33" s="22">
        <f>E19</f>
        <v>24000</v>
      </c>
    </row>
    <row r="34" spans="2:5" s="12" customFormat="1" ht="23.1" customHeight="1" x14ac:dyDescent="0.25">
      <c r="B34" s="23" t="s">
        <v>14</v>
      </c>
      <c r="C34" s="25"/>
      <c r="D34" s="25"/>
      <c r="E34" s="27">
        <f>E33+E32</f>
        <v>50000</v>
      </c>
    </row>
    <row r="35" spans="2:5" s="2" customFormat="1" ht="26.1" customHeight="1" x14ac:dyDescent="0.25">
      <c r="B35" s="7"/>
      <c r="C35" s="7"/>
      <c r="D35" s="7"/>
      <c r="E35" s="28"/>
    </row>
    <row r="36" spans="2:5" s="2" customFormat="1" ht="20.100000000000001" customHeight="1" x14ac:dyDescent="0.25">
      <c r="B36" s="46" t="s">
        <v>16</v>
      </c>
      <c r="C36" s="47"/>
      <c r="D36" s="47"/>
      <c r="E36" s="47"/>
    </row>
    <row r="37" spans="2:5" s="12" customFormat="1" ht="20.100000000000001" customHeight="1" x14ac:dyDescent="0.25">
      <c r="B37" s="21" t="s">
        <v>9</v>
      </c>
      <c r="C37" s="21"/>
      <c r="D37" s="21"/>
      <c r="E37" s="22">
        <f>E8*E10</f>
        <v>5000</v>
      </c>
    </row>
    <row r="38" spans="2:5" s="12" customFormat="1" ht="20.100000000000001" customHeight="1" x14ac:dyDescent="0.25">
      <c r="B38" s="21" t="s">
        <v>10</v>
      </c>
      <c r="C38" s="21"/>
      <c r="D38" s="21"/>
      <c r="E38" s="29">
        <f>E30</f>
        <v>250000</v>
      </c>
    </row>
    <row r="39" spans="2:5" s="12" customFormat="1" ht="23.1" customHeight="1" x14ac:dyDescent="0.25">
      <c r="B39" s="23" t="s">
        <v>11</v>
      </c>
      <c r="C39" s="24"/>
      <c r="D39" s="25"/>
      <c r="E39" s="30">
        <f>E38-E37</f>
        <v>245000</v>
      </c>
    </row>
    <row r="40" spans="2:5" s="12" customFormat="1" ht="20.100000000000001" customHeight="1" x14ac:dyDescent="0.25">
      <c r="B40" s="21" t="s">
        <v>12</v>
      </c>
      <c r="C40" s="21"/>
      <c r="D40" s="21"/>
      <c r="E40" s="22">
        <f>IF(E39&gt;0,E39*26/100,0)</f>
        <v>63700</v>
      </c>
    </row>
    <row r="41" spans="2:5" s="12" customFormat="1" ht="20.100000000000001" customHeight="1" x14ac:dyDescent="0.25">
      <c r="B41" s="21" t="s">
        <v>13</v>
      </c>
      <c r="C41" s="21"/>
      <c r="D41" s="21"/>
      <c r="E41" s="22">
        <v>0</v>
      </c>
    </row>
    <row r="42" spans="2:5" s="12" customFormat="1" ht="23.1" customHeight="1" x14ac:dyDescent="0.25">
      <c r="B42" s="23" t="s">
        <v>14</v>
      </c>
      <c r="C42" s="25"/>
      <c r="D42" s="25"/>
      <c r="E42" s="27">
        <f>E41+E40</f>
        <v>63700</v>
      </c>
    </row>
    <row r="43" spans="2:5" s="2" customFormat="1" ht="15" customHeight="1" x14ac:dyDescent="0.25">
      <c r="B43" s="20"/>
      <c r="C43" s="20"/>
      <c r="D43" s="20"/>
      <c r="E43" s="31"/>
    </row>
    <row r="44" spans="2:5" s="2" customFormat="1" ht="24" customHeight="1" x14ac:dyDescent="0.25">
      <c r="B44" s="45" t="s">
        <v>15</v>
      </c>
      <c r="C44" s="45"/>
      <c r="D44" s="45"/>
      <c r="E44" s="8">
        <f>E42-E34</f>
        <v>13700</v>
      </c>
    </row>
    <row r="45" spans="2:5" s="2" customFormat="1" x14ac:dyDescent="0.25"/>
    <row r="46" spans="2:5" s="2" customFormat="1" x14ac:dyDescent="0.25"/>
    <row r="47" spans="2:5" s="2" customFormat="1" x14ac:dyDescent="0.25"/>
    <row r="48" spans="2:5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</sheetData>
  <sheetProtection algorithmName="SHA-512" hashValue="x6UhEuLap3XzQWkgKfr/GJZe34SfI0w9Ma7KnZqB4MB223Wck94hZKI6oqLnNBceCGO7JHXOFa8PP2NPMqnEvg==" saltValue="F8Y14VhxFdZfXm+F9bM+9g==" spinCount="100000" sheet="1" objects="1" scenarios="1"/>
  <mergeCells count="17">
    <mergeCell ref="B26:E26"/>
    <mergeCell ref="B44:D44"/>
    <mergeCell ref="B36:E36"/>
    <mergeCell ref="B28:E28"/>
    <mergeCell ref="B23:D23"/>
    <mergeCell ref="B16:D16"/>
    <mergeCell ref="B19:D19"/>
    <mergeCell ref="B21:D21"/>
    <mergeCell ref="B22:D22"/>
    <mergeCell ref="B12:D12"/>
    <mergeCell ref="B14:D14"/>
    <mergeCell ref="B18:D18"/>
    <mergeCell ref="A1:F1"/>
    <mergeCell ref="A2:F2"/>
    <mergeCell ref="A3:F3"/>
    <mergeCell ref="B8:D8"/>
    <mergeCell ref="B10:D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Piergiorgio Ripa</cp:lastModifiedBy>
  <cp:lastPrinted>2023-01-08T08:55:58Z</cp:lastPrinted>
  <dcterms:created xsi:type="dcterms:W3CDTF">2023-01-08T07:25:56Z</dcterms:created>
  <dcterms:modified xsi:type="dcterms:W3CDTF">2024-01-13T16:37:35Z</dcterms:modified>
</cp:coreProperties>
</file>